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337ED4BE-49C1-48B3-AF42-A6978EE63669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34" i="1" l="1"/>
  <c r="F35" i="1"/>
  <c r="I35" i="1" s="1"/>
  <c r="F34" i="1"/>
  <c r="F33" i="1"/>
  <c r="I33" i="1" s="1"/>
  <c r="F32" i="1"/>
  <c r="I32" i="1" s="1"/>
  <c r="F30" i="1"/>
  <c r="I30" i="1" s="1"/>
  <c r="F29" i="1"/>
  <c r="I29" i="1" s="1"/>
  <c r="F28" i="1"/>
  <c r="I28" i="1" s="1"/>
  <c r="F27" i="1"/>
  <c r="I27" i="1" s="1"/>
  <c r="F25" i="1"/>
  <c r="I25" i="1" s="1"/>
  <c r="F24" i="1"/>
  <c r="I24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9" i="1" l="1"/>
  <c r="E37" i="1"/>
  <c r="I10" i="1"/>
  <c r="H37" i="1"/>
  <c r="G37" i="1"/>
  <c r="D37" i="1"/>
  <c r="I23" i="1"/>
  <c r="I26" i="1"/>
  <c r="I31" i="1"/>
  <c r="F10" i="1"/>
  <c r="F23" i="1"/>
  <c r="F7" i="1"/>
  <c r="F19" i="1"/>
  <c r="F26" i="1"/>
  <c r="F31" i="1"/>
  <c r="I7" i="1"/>
  <c r="F37" i="1" l="1"/>
  <c r="I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<sst xmlns="http://schemas.openxmlformats.org/spreadsheetml/2006/main" count="65" uniqueCount="65">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</sst>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39</xdr:row>
      <xdr:rowOff>133351</xdr:rowOff>
    </xdr:from>
    <xdr:to>
      <xdr:col>7</xdr:col>
      <xdr:colOff>933450</xdr:colOff>
      <xdr:row>42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404"/>
        <a:stretch/>
      </xdr:blipFill>
      <xdr:spPr>
        <a:xfrm>
          <a:off x="2257425" y="6219826"/>
          <a:ext cx="7458075" cy="381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13344235</v>
      </c>
      <c r="E7" s="18">
        <f>SUM(E8:E9)</f>
        <v>3185307.16</v>
      </c>
      <c r="F7" s="18">
        <f t="shared" ref="F7:I7" si="0">SUM(F8:F9)</f>
        <v>16529542.16</v>
      </c>
      <c r="G7" s="18">
        <f t="shared" si="0"/>
        <v>13950005.73</v>
      </c>
      <c r="H7" s="18">
        <f t="shared" si="0"/>
        <v>13950005.73</v>
      </c>
      <c r="I7" s="18">
        <f t="shared" si="0"/>
        <v>2579536.4299999997</v>
      </c>
    </row>
    <row r="8" spans="1:9" x14ac:dyDescent="0.2">
      <c r="A8" s="27" t="s">
        <v>41</v>
      </c>
      <c r="B8" s="9"/>
      <c r="C8" s="3" t="s">
        <v>1</v>
      </c>
      <c r="D8" s="19">
        <v>13344235</v>
      </c>
      <c r="E8" s="19">
        <v>3185307.16</v>
      </c>
      <c r="F8" s="19">
        <f>D8+E8</f>
        <v>16529542.16</v>
      </c>
      <c r="G8" s="19">
        <v>13950005.73</v>
      </c>
      <c r="H8" s="19">
        <v>13950005.73</v>
      </c>
      <c r="I8" s="19">
        <f>F8-G8</f>
        <v>2579536.4299999997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447499764.44</v>
      </c>
      <c r="E10" s="18">
        <f>SUM(E11:E18)</f>
        <v>89786059.989999995</v>
      </c>
      <c r="F10" s="18">
        <f t="shared" ref="F10:I10" si="1">SUM(F11:F18)</f>
        <v>537285824.43000007</v>
      </c>
      <c r="G10" s="18">
        <f t="shared" si="1"/>
        <v>426608787.36000001</v>
      </c>
      <c r="H10" s="18">
        <f t="shared" si="1"/>
        <v>423408501.56999999</v>
      </c>
      <c r="I10" s="18">
        <f t="shared" si="1"/>
        <v>110677037.06999999</v>
      </c>
    </row>
    <row r="11" spans="1:9" x14ac:dyDescent="0.2">
      <c r="A11" s="27" t="s">
        <v>46</v>
      </c>
      <c r="B11" s="9"/>
      <c r="C11" s="3" t="s">
        <v>4</v>
      </c>
      <c r="D11" s="19">
        <v>242340886.72</v>
      </c>
      <c r="E11" s="19">
        <v>-21350008.280000001</v>
      </c>
      <c r="F11" s="19">
        <f t="shared" ref="F11:F18" si="2">D11+E11</f>
        <v>220990878.44</v>
      </c>
      <c r="G11" s="19">
        <v>198041245.55000001</v>
      </c>
      <c r="H11" s="19">
        <v>195335201.63</v>
      </c>
      <c r="I11" s="19">
        <f t="shared" ref="I11:I18" si="3">F11-G11</f>
        <v>22949632.889999986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205158877.72</v>
      </c>
      <c r="E18" s="19">
        <v>111136068.27</v>
      </c>
      <c r="F18" s="19">
        <f t="shared" si="2"/>
        <v>316294945.99000001</v>
      </c>
      <c r="G18" s="19">
        <v>228567541.81</v>
      </c>
      <c r="H18" s="19">
        <v>228073299.94</v>
      </c>
      <c r="I18" s="19">
        <f t="shared" si="3"/>
        <v>87727404.180000007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3455736.75</v>
      </c>
      <c r="E19" s="18">
        <f>SUM(E20:E22)</f>
        <v>-131491.5</v>
      </c>
      <c r="F19" s="18">
        <f t="shared" ref="F19:I19" si="4">SUM(F20:F22)</f>
        <v>3324245.25</v>
      </c>
      <c r="G19" s="18">
        <f t="shared" si="4"/>
        <v>2906491.15</v>
      </c>
      <c r="H19" s="18">
        <f t="shared" si="4"/>
        <v>2842141.08</v>
      </c>
      <c r="I19" s="18">
        <f t="shared" si="4"/>
        <v>417754.10000000009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3455736.75</v>
      </c>
      <c r="E21" s="19">
        <v>-131491.5</v>
      </c>
      <c r="F21" s="19">
        <f t="shared" si="5"/>
        <v>3324245.25</v>
      </c>
      <c r="G21" s="19">
        <v>2906491.15</v>
      </c>
      <c r="H21" s="19">
        <v>2842141.08</v>
      </c>
      <c r="I21" s="19">
        <f t="shared" si="6"/>
        <v>417754.10000000009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464299736.19</v>
      </c>
      <c r="E37" s="24">
        <f t="shared" ref="E37:I37" si="16">SUM(E7+E10+E19+E23+E26+E31)</f>
        <v>92839875.649999991</v>
      </c>
      <c r="F37" s="24">
        <f t="shared" si="16"/>
        <v>557139611.84000003</v>
      </c>
      <c r="G37" s="24">
        <f t="shared" si="16"/>
        <v>443465284.24000001</v>
      </c>
      <c r="H37" s="24">
        <f t="shared" si="16"/>
        <v>440200648.38</v>
      </c>
      <c r="I37" s="24">
        <f t="shared" si="16"/>
        <v>113674327.59999999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2021-05-05T19:04:34Z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